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cmota\Documents\AESTADOS FINANCIEROS\ESTADOS FINANCIEROS 2023\INFORMACION FINANCIERA\CUENTA PUBLICA 2023\"/>
    </mc:Choice>
  </mc:AlternateContent>
  <xr:revisionPtr revIDLastSave="0" documentId="13_ncr:1_{78CECD2D-CA4E-4474-975C-D5EF1EEE1372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CSF" sheetId="4" r:id="rId1"/>
  </sheets>
  <definedNames>
    <definedName name="_xlnm._FilterDatabase" localSheetId="0" hidden="1">CSF!$A$2:$C$59</definedName>
    <definedName name="_xlnm.Print_Area" localSheetId="0">CSF!$A$1:$C$72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4" l="1"/>
  <c r="B57" i="4"/>
  <c r="C50" i="4"/>
  <c r="B50" i="4"/>
  <c r="C45" i="4"/>
  <c r="B45" i="4"/>
  <c r="C35" i="4"/>
  <c r="B35" i="4"/>
  <c r="C25" i="4"/>
  <c r="B25" i="4"/>
  <c r="C13" i="4"/>
  <c r="B13" i="4"/>
  <c r="C4" i="4"/>
  <c r="B4" i="4"/>
  <c r="C43" i="4" l="1"/>
  <c r="B43" i="4"/>
  <c r="B24" i="4"/>
  <c r="C24" i="4"/>
  <c r="B3" i="4"/>
  <c r="C3" i="4"/>
</calcChain>
</file>

<file path=xl/sharedStrings.xml><?xml version="1.0" encoding="utf-8"?>
<sst xmlns="http://schemas.openxmlformats.org/spreadsheetml/2006/main" count="55" uniqueCount="55">
  <si>
    <t>Concepto</t>
  </si>
  <si>
    <t>Origen</t>
  </si>
  <si>
    <t>Aplicación</t>
  </si>
  <si>
    <t>ACTIVO</t>
  </si>
  <si>
    <t>Activo Circulante</t>
  </si>
  <si>
    <t>Efectivo y Equivalentes</t>
  </si>
  <si>
    <t>Derechos a Recibir Efectivo o Equivalentes</t>
  </si>
  <si>
    <t>Derechos a Recibir Bienes o Servicios</t>
  </si>
  <si>
    <t>Inventarios</t>
  </si>
  <si>
    <t>Almacenes</t>
  </si>
  <si>
    <t>Estimación por Pérdida o Deterioro de Activos Circulantes</t>
  </si>
  <si>
    <t>Otros Activos Circulantes</t>
  </si>
  <si>
    <t>Activo No Circulante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</si>
  <si>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</si>
  <si>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</si>
  <si>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</si>
  <si>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</si>
  <si>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</si>
  <si>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</si>
  <si>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</si>
  <si>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</si>
  <si>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</si>
  <si>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PASIVO</t>
  </si>
  <si>
    <t>Pasivo Circulante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</si>
  <si>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</si>
  <si>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</si>
  <si>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</si>
  <si>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</si>
  <si>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</si>
  <si>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</si>
  <si>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</si>
  <si>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</si>
  <si>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Pasivo No Circulante</t>
  </si>
  <si>
    <t>Cuentas por Pagar a Largo Plazo</t>
  </si>
  <si>
    <t>Documentos por Pagar a Largo Plazo</t>
  </si>
  <si>
    <t>Deuda Pública a Largo Plazo</t>
  </si>
  <si>
    <t>Pasivos Diferidos a Largo Plazo</t>
  </si>
  <si>
    <t>Fondos y Bienes de Terceros en Garantía y/o Administración a Largo Plazo</t>
  </si>
  <si>
    <t>Provisiones a Largo Plazo</t>
  </si>
  <si>
    <t>HACIENDA PÚBLICA/PATRIMONIO</t>
  </si>
  <si>
    <t>Hacienda Pública/Patrimonio Contribuido</t>
  </si>
  <si>
    <t>Aportaciones</t>
  </si>
  <si>
    <t>Donaciones de Capital</t>
  </si>
  <si>
    <t>Actualización de la Hacienda Pública/Patrimonio</t>
  </si>
  <si>
    <t>Hacienda Pública/Patrimonio Generado</t>
  </si>
  <si>
    <t>Resultados del Ejercicio (Ahorro/ Desahorro)</t>
  </si>
  <si>
    <t>Resultados de Ejercicios Anteriores</t>
  </si>
  <si>
    <t>Revalúos</t>
  </si>
  <si>
    <t>Reservas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</si>
  <si>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</si>
  <si>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</si>
  <si>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</si>
  <si>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</si>
  <si>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</si>
  <si>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Instituto Municipal de Vivienda de León, Guanajuato (IMUVI)
Estado de Cambios en la Situación Financiera
Del 1 de enero al 31 de diciembre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</si>
</sst>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_(&quot;$&quot;* #,##0.00_);_(&quot;$&quot;* \(#,##0.00\);_(&quot;$&quot;* &quot;-&quot;??_);_(@_)"/>
    <numFmt numFmtId="165" formatCode="_(* #,##0.00_);_(* \(#,##0.00\);_(* &quot;-&quot;??_);_(@_)"/>
    <numFmt numFmtId="166" formatCode="_-[$€-2]* #,##0.00_-;\-[$€-2]* #,##0.00_-;_-[$€-2]* &quot;-&quot;??_-"/>
    <numFmt numFmtId="167" formatCode="General_)"/>
    <numFmt numFmtId="168" formatCode="#,##0.00_ ;[Red]\-#,##0.00\ "/>
  </numFmts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7">
    <xf numFmtId="0" fontId="0" fillId="0" borderId="0"/>
    <xf numFmtId="167" fontId="1" fillId="0" borderId="0"/>
    <xf numFmtId="166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4" fillId="0" borderId="0" applyFont="0" applyFill="0" applyBorder="0" applyAlignment="0" applyProtection="0"/>
    <xf numFmtId="165" fontId="5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5" fillId="0" borderId="0"/>
    <xf numFmtId="0" fontId="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5" fillId="0" borderId="0"/>
  </cellStyleXfs>
  <cellXfs count="20">
    <xf numFmtId="0" fontId="0" fillId="0" borderId="0" xfId="0"/>
    <xf numFmtId="0" fontId="3" fillId="0" borderId="0" xfId="9" applyFont="1" applyAlignment="1" applyProtection="1">
      <alignment vertical="top" wrapText="1"/>
      <protection locked="0"/>
    </xf>
    <xf numFmtId="0" fontId="3" fillId="0" borderId="0" xfId="9" applyFont="1" applyAlignment="1" applyProtection="1">
      <alignment vertical="top"/>
      <protection locked="0"/>
    </xf>
    <xf numFmtId="0" fontId="3" fillId="0" borderId="0" xfId="9" applyFont="1" applyAlignment="1" applyProtection="1">
      <alignment horizontal="center" vertical="top"/>
      <protection locked="0"/>
    </xf>
    <xf numFmtId="0" fontId="2" fillId="0" borderId="0" xfId="9" applyFont="1" applyAlignment="1" applyProtection="1">
      <alignment vertical="top"/>
      <protection locked="0"/>
    </xf>
    <xf numFmtId="4" fontId="3" fillId="0" borderId="0" xfId="9" applyNumberFormat="1" applyFont="1" applyAlignment="1" applyProtection="1">
      <alignment vertical="top"/>
      <protection locked="0"/>
    </xf>
    <xf numFmtId="0" fontId="2" fillId="2" borderId="1" xfId="9" applyFont="1" applyFill="1" applyBorder="1" applyAlignment="1">
      <alignment horizontal="center" vertical="center"/>
    </xf>
    <xf numFmtId="0" fontId="2" fillId="2" borderId="4" xfId="9" applyFont="1" applyFill="1" applyBorder="1" applyAlignment="1">
      <alignment horizontal="center" vertical="center"/>
    </xf>
    <xf numFmtId="0" fontId="2" fillId="0" borderId="4" xfId="9" applyFont="1" applyBorder="1" applyAlignment="1">
      <alignment horizontal="left" vertical="top" wrapText="1" indent="1"/>
    </xf>
    <xf numFmtId="168" fontId="2" fillId="0" borderId="4" xfId="3" applyNumberFormat="1" applyFont="1" applyFill="1" applyBorder="1" applyAlignment="1" applyProtection="1">
      <alignment vertical="top" wrapText="1"/>
      <protection locked="0"/>
    </xf>
    <xf numFmtId="0" fontId="2" fillId="0" borderId="4" xfId="9" applyFont="1" applyBorder="1" applyAlignment="1">
      <alignment horizontal="left" vertical="top" wrapText="1" indent="2"/>
    </xf>
    <xf numFmtId="0" fontId="3" fillId="0" borderId="4" xfId="9" applyFont="1" applyBorder="1" applyAlignment="1">
      <alignment horizontal="left" vertical="top" wrapText="1" indent="3"/>
    </xf>
    <xf numFmtId="168" fontId="3" fillId="0" borderId="4" xfId="3" applyNumberFormat="1" applyFont="1" applyFill="1" applyBorder="1" applyAlignment="1" applyProtection="1">
      <alignment vertical="top" wrapText="1"/>
      <protection locked="0"/>
    </xf>
    <xf numFmtId="0" fontId="3" fillId="0" borderId="4" xfId="9" applyFont="1" applyBorder="1" applyAlignment="1">
      <alignment horizontal="left" vertical="top" wrapText="1"/>
    </xf>
    <xf numFmtId="0" fontId="3" fillId="0" borderId="4" xfId="9" applyFont="1" applyBorder="1" applyAlignment="1">
      <alignment vertical="top" wrapText="1"/>
    </xf>
    <xf numFmtId="0" fontId="2" fillId="2" borderId="1" xfId="9" applyFont="1" applyFill="1" applyBorder="1" applyAlignment="1" applyProtection="1">
      <alignment horizontal="center" vertical="center" wrapText="1"/>
      <protection locked="0"/>
    </xf>
    <xf numFmtId="0" fontId="2" fillId="2" borderId="2" xfId="9" applyFont="1" applyFill="1" applyBorder="1" applyAlignment="1" applyProtection="1">
      <alignment horizontal="center" vertical="center" wrapText="1"/>
      <protection locked="0"/>
    </xf>
    <xf numFmtId="0" fontId="2" fillId="2" borderId="3" xfId="9" applyFont="1" applyFill="1" applyBorder="1" applyAlignment="1" applyProtection="1">
      <alignment horizontal="center" vertical="center" wrapText="1"/>
      <protection locked="0"/>
    </xf>
    <xf numFmtId="0" fontId="1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7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3" xfId="6" xr:uid="{00000000-0005-0000-0000-000005000000}"/>
    <cellStyle name="Moneda 2" xfId="7" xr:uid="{00000000-0005-0000-0000-000006000000}"/>
    <cellStyle name="Normal" xfId="0" builtinId="0"/>
    <cellStyle name="Normal 2" xfId="8" xr:uid="{00000000-0005-0000-0000-000008000000}"/>
    <cellStyle name="Normal 2 2" xfId="9" xr:uid="{00000000-0005-0000-0000-000009000000}"/>
    <cellStyle name="Normal 3" xfId="10" xr:uid="{00000000-0005-0000-0000-00000A000000}"/>
    <cellStyle name="Normal 4" xfId="11" xr:uid="{00000000-0005-0000-0000-00000B000000}"/>
    <cellStyle name="Normal 4 2" xfId="12" xr:uid="{00000000-0005-0000-0000-00000C000000}"/>
    <cellStyle name="Normal 5" xfId="13" xr:uid="{00000000-0005-0000-0000-00000D000000}"/>
    <cellStyle name="Normal 5 2" xfId="14" xr:uid="{00000000-0005-0000-0000-00000E000000}"/>
    <cellStyle name="Normal 6" xfId="15" xr:uid="{00000000-0005-0000-0000-00000F000000}"/>
    <cellStyle name="Normal 6 2" xfId="16" xr:uid="{00000000-0005-0000-0000-00001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922020</xdr:colOff>
      <xdr:row>64</xdr:row>
      <xdr:rowOff>7620</xdr:rowOff>
    </xdr:from>
    <xdr:to>
      <xdr:col>2</xdr:col>
      <xdr:colOff>1043940</xdr:colOff>
      <xdr:row>69</xdr:row>
      <xdr:rowOff>22860</xdr:rowOff>
    </xdr:to>
    <xdr:pic>
      <xdr:nvPicPr>
        <xdr:cNvPr id="2" name="1 Imagen">
          <a:extLst>
            <a:ext uri="{FF2B5EF4-FFF2-40B4-BE49-F238E27FC236}">
              <a16:creationId xmlns:a16="http://schemas.microsoft.com/office/drawing/2014/main" id="{5DCAE55C-6894-4177-9676-144100499D4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22020" y="9827895"/>
          <a:ext cx="6789420" cy="72961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9"/>
  <sheetViews>
    <sheetView tabSelected="1" zoomScaleNormal="100" zoomScaleSheetLayoutView="80" workbookViewId="0">
      <selection sqref="A1:C1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16384" width="12" style="2"/>
  </cols>
  <sheetData>
    <row r="1" spans="1:3" ht="45" customHeight="1" x14ac:dyDescent="0.2">
      <c r="A1" s="15" t="s">
        <v>54</v>
      </c>
      <c r="B1" s="16"/>
      <c r="C1" s="17"/>
    </row>
    <row r="2" spans="1:3" s="3" customFormat="1" ht="15" customHeight="1" x14ac:dyDescent="0.2">
      <c r="A2" s="6" t="s">
        <v>0</v>
      </c>
      <c r="B2" s="7" t="s">
        <v>1</v>
      </c>
      <c r="C2" s="7" t="s">
        <v>2</v>
      </c>
    </row>
    <row r="3" spans="1:3" s="4" customFormat="1" ht="11.25" customHeight="1" x14ac:dyDescent="0.2">
      <c r="A3" s="8" t="s">
        <v>3</v>
      </c>
      <c r="B3" s="9">
        <f>IF(B4+B13-C4-C13&gt;0,B4+B13-C4-C13,0)</f>
        <v>0</v>
      </c>
      <c r="C3" s="9">
        <f>IF(C4+C13-B4-B13&gt;0,C4+C13-B4-B13,0)</f>
        <v>54220025.149999999</v>
      </c>
    </row>
    <row r="4" spans="1:3" ht="11.25" customHeight="1" x14ac:dyDescent="0.2">
      <c r="A4" s="10" t="s">
        <v>4</v>
      </c>
      <c r="B4" s="9">
        <f>IF(B5+B6+B7+B8+B9+B10+B11-C5-C6-C7-C8-C9-C10-C11&gt;0,B5+B6+B7+B8+B9+B10+B11-C5-C6-C7-C8-C9-C10-C11,0)</f>
        <v>0</v>
      </c>
      <c r="C4" s="9">
        <f>IF(C5+C6+C7+C8+C9+C10+C11-B5-B6-B7-B8-B9-B10-B11&gt;0,C5+C6+C7+C8+C9+C10+C11-B5-B6-B7-B8-B9-B10-B11,0)</f>
        <v>41249772.940000013</v>
      </c>
    </row>
    <row r="5" spans="1:3" ht="11.25" customHeight="1" x14ac:dyDescent="0.2">
      <c r="A5" s="11" t="s">
        <v>5</v>
      </c>
      <c r="B5" s="12">
        <v>0</v>
      </c>
      <c r="C5" s="12">
        <v>41585518.400000006</v>
      </c>
    </row>
    <row r="6" spans="1:3" ht="11.25" customHeight="1" x14ac:dyDescent="0.2">
      <c r="A6" s="11" t="s">
        <v>6</v>
      </c>
      <c r="B6" s="12">
        <v>5528486.4699999988</v>
      </c>
      <c r="C6" s="12">
        <v>0</v>
      </c>
    </row>
    <row r="7" spans="1:3" ht="11.25" customHeight="1" x14ac:dyDescent="0.2">
      <c r="A7" s="11" t="s">
        <v>7</v>
      </c>
      <c r="B7" s="12">
        <v>0</v>
      </c>
      <c r="C7" s="12">
        <v>3495422.95</v>
      </c>
    </row>
    <row r="8" spans="1:3" ht="11.25" customHeight="1" x14ac:dyDescent="0.2">
      <c r="A8" s="11" t="s">
        <v>8</v>
      </c>
      <c r="B8" s="12">
        <v>0</v>
      </c>
      <c r="C8" s="12">
        <v>1697318.0600000024</v>
      </c>
    </row>
    <row r="9" spans="1:3" ht="11.25" customHeight="1" x14ac:dyDescent="0.2">
      <c r="A9" s="11" t="s">
        <v>9</v>
      </c>
      <c r="B9" s="12">
        <v>0</v>
      </c>
      <c r="C9" s="12">
        <v>0</v>
      </c>
    </row>
    <row r="10" spans="1:3" ht="11.25" customHeight="1" x14ac:dyDescent="0.2">
      <c r="A10" s="11" t="s">
        <v>10</v>
      </c>
      <c r="B10" s="12">
        <v>0</v>
      </c>
      <c r="C10" s="12">
        <v>0</v>
      </c>
    </row>
    <row r="11" spans="1:3" ht="11.25" customHeight="1" x14ac:dyDescent="0.2">
      <c r="A11" s="11" t="s">
        <v>11</v>
      </c>
      <c r="B11" s="12">
        <v>0</v>
      </c>
      <c r="C11" s="12">
        <v>0</v>
      </c>
    </row>
    <row r="12" spans="1:3" ht="11.25" customHeight="1" x14ac:dyDescent="0.2">
      <c r="A12" s="13"/>
      <c r="B12" s="12"/>
      <c r="C12" s="12"/>
    </row>
    <row r="13" spans="1:3" ht="11.25" customHeight="1" x14ac:dyDescent="0.2">
      <c r="A13" s="10" t="s">
        <v>12</v>
      </c>
      <c r="B13" s="9">
        <f>IF(B14+B15+B16+B17+B18+B19+B20+B21+B22-C14-C15-C16-C17-C18-C19-C20-C21-C22&gt;0,B14+B15+B16+B17+B18+B19+B20+B21+B22-C14-C15-C16-C17-C18-C19-C20-C21-C22,0)</f>
        <v>0</v>
      </c>
      <c r="C13" s="9">
        <f>IF(C14+C15+C16+C17+C18+C19+C20+C21+C22-B14-B15-B16-B17-B18-B19-B20-B21-B22&gt;0,C14+C15+C16+C17+C18+C19+C20+C21+C22-B14-B15-B16-B17-B18-B19-B20-B21-B22,0)</f>
        <v>12970252.209999984</v>
      </c>
    </row>
    <row r="14" spans="1:3" ht="11.25" customHeight="1" x14ac:dyDescent="0.2">
      <c r="A14" s="11" t="s">
        <v>13</v>
      </c>
      <c r="B14" s="12">
        <v>0</v>
      </c>
      <c r="C14" s="12">
        <v>0</v>
      </c>
    </row>
    <row r="15" spans="1:3" ht="11.25" customHeight="1" x14ac:dyDescent="0.2">
      <c r="A15" s="11" t="s">
        <v>14</v>
      </c>
      <c r="B15" s="12">
        <v>0</v>
      </c>
      <c r="C15" s="12">
        <v>14358107.419999987</v>
      </c>
    </row>
    <row r="16" spans="1:3" ht="11.25" customHeight="1" x14ac:dyDescent="0.2">
      <c r="A16" s="11" t="s">
        <v>15</v>
      </c>
      <c r="B16" s="12">
        <v>0</v>
      </c>
      <c r="C16" s="12">
        <v>0</v>
      </c>
    </row>
    <row r="17" spans="1:3" ht="11.25" customHeight="1" x14ac:dyDescent="0.2">
      <c r="A17" s="11" t="s">
        <v>16</v>
      </c>
      <c r="B17" s="12">
        <v>0</v>
      </c>
      <c r="C17" s="12">
        <v>1795759.4800000004</v>
      </c>
    </row>
    <row r="18" spans="1:3" ht="11.25" customHeight="1" x14ac:dyDescent="0.2">
      <c r="A18" s="11" t="s">
        <v>17</v>
      </c>
      <c r="B18" s="12">
        <v>0</v>
      </c>
      <c r="C18" s="12">
        <v>577794.26000000024</v>
      </c>
    </row>
    <row r="19" spans="1:3" ht="11.25" customHeight="1" x14ac:dyDescent="0.2">
      <c r="A19" s="11" t="s">
        <v>18</v>
      </c>
      <c r="B19" s="12">
        <v>3761408.950000003</v>
      </c>
      <c r="C19" s="12">
        <v>0</v>
      </c>
    </row>
    <row r="20" spans="1:3" ht="11.25" customHeight="1" x14ac:dyDescent="0.2">
      <c r="A20" s="11" t="s">
        <v>19</v>
      </c>
      <c r="B20" s="12">
        <v>0</v>
      </c>
      <c r="C20" s="12">
        <v>0</v>
      </c>
    </row>
    <row r="21" spans="1:3" ht="11.25" customHeight="1" x14ac:dyDescent="0.2">
      <c r="A21" s="11" t="s">
        <v>20</v>
      </c>
      <c r="B21" s="12">
        <v>0</v>
      </c>
      <c r="C21" s="12">
        <v>0</v>
      </c>
    </row>
    <row r="22" spans="1:3" ht="11.25" customHeight="1" x14ac:dyDescent="0.2">
      <c r="A22" s="11" t="s">
        <v>21</v>
      </c>
      <c r="B22" s="12">
        <v>0</v>
      </c>
      <c r="C22" s="12">
        <v>0</v>
      </c>
    </row>
    <row r="23" spans="1:3" s="4" customFormat="1" ht="11.25" customHeight="1" x14ac:dyDescent="0.2">
      <c r="A23" s="14"/>
      <c r="B23" s="12"/>
      <c r="C23" s="12"/>
    </row>
    <row r="24" spans="1:3" s="4" customFormat="1" ht="11.25" customHeight="1" x14ac:dyDescent="0.2">
      <c r="A24" s="8" t="s">
        <v>22</v>
      </c>
      <c r="B24" s="9">
        <f>IF(B25+B35-C25-C35&gt;0,B25+B35-C25-C35,0)</f>
        <v>9348304.1399999987</v>
      </c>
      <c r="C24" s="9">
        <f>IF(C25+C35-B25-B35&gt;0,C25+C35-B25-B35,0)</f>
        <v>0</v>
      </c>
    </row>
    <row r="25" spans="1:3" ht="11.25" customHeight="1" x14ac:dyDescent="0.2">
      <c r="A25" s="10" t="s">
        <v>23</v>
      </c>
      <c r="B25" s="9">
        <f>IF(B26+B27+B28+B29+B30+B31+B32+B33-C26-C27-C28-C29-C30-C31-C32-C33&gt;0,B26+B27+B28+B29+B30+B31+B32+B33-C26-C27-C28-C29-C30-C31-C32-C33,0)</f>
        <v>9348304.1399999987</v>
      </c>
      <c r="C25" s="9">
        <f>IF(C26+C27+C28+C29+C30+C31+C32+C33-B26-B27-B28-B29-B30-B31-B32-B33&gt;0,C26+C27+C28+C29+C30+C31+C32+C33-B26-B27-B28-B29-B30-B31-B32-B33,0)</f>
        <v>0</v>
      </c>
    </row>
    <row r="26" spans="1:3" ht="11.25" customHeight="1" x14ac:dyDescent="0.2">
      <c r="A26" s="11" t="s">
        <v>24</v>
      </c>
      <c r="B26" s="12">
        <v>10492670.209999999</v>
      </c>
      <c r="C26" s="12">
        <v>0</v>
      </c>
    </row>
    <row r="27" spans="1:3" ht="11.25" customHeight="1" x14ac:dyDescent="0.2">
      <c r="A27" s="11" t="s">
        <v>25</v>
      </c>
      <c r="B27" s="12">
        <v>0</v>
      </c>
      <c r="C27" s="12">
        <v>0</v>
      </c>
    </row>
    <row r="28" spans="1:3" ht="11.25" customHeight="1" x14ac:dyDescent="0.2">
      <c r="A28" s="11" t="s">
        <v>26</v>
      </c>
      <c r="B28" s="12">
        <v>0</v>
      </c>
      <c r="C28" s="12">
        <v>0</v>
      </c>
    </row>
    <row r="29" spans="1:3" ht="11.25" customHeight="1" x14ac:dyDescent="0.2">
      <c r="A29" s="11" t="s">
        <v>27</v>
      </c>
      <c r="B29" s="12">
        <v>0</v>
      </c>
      <c r="C29" s="12">
        <v>0</v>
      </c>
    </row>
    <row r="30" spans="1:3" ht="11.25" customHeight="1" x14ac:dyDescent="0.2">
      <c r="A30" s="11" t="s">
        <v>28</v>
      </c>
      <c r="B30" s="12">
        <v>0</v>
      </c>
      <c r="C30" s="12">
        <v>0</v>
      </c>
    </row>
    <row r="31" spans="1:3" ht="11.25" customHeight="1" x14ac:dyDescent="0.2">
      <c r="A31" s="11" t="s">
        <v>29</v>
      </c>
      <c r="B31" s="12">
        <v>0</v>
      </c>
      <c r="C31" s="12">
        <v>1144366.0700000003</v>
      </c>
    </row>
    <row r="32" spans="1:3" ht="11.25" customHeight="1" x14ac:dyDescent="0.2">
      <c r="A32" s="11" t="s">
        <v>30</v>
      </c>
      <c r="B32" s="12">
        <v>0</v>
      </c>
      <c r="C32" s="12">
        <v>0</v>
      </c>
    </row>
    <row r="33" spans="1:3" ht="11.25" customHeight="1" x14ac:dyDescent="0.2">
      <c r="A33" s="11" t="s">
        <v>31</v>
      </c>
      <c r="B33" s="12">
        <v>0</v>
      </c>
      <c r="C33" s="12">
        <v>0</v>
      </c>
    </row>
    <row r="34" spans="1:3" ht="11.25" customHeight="1" x14ac:dyDescent="0.2">
      <c r="A34" s="13"/>
      <c r="B34" s="12"/>
      <c r="C34" s="12"/>
    </row>
    <row r="35" spans="1:3" ht="11.25" customHeight="1" x14ac:dyDescent="0.2">
      <c r="A35" s="10" t="s">
        <v>32</v>
      </c>
      <c r="B35" s="9">
        <f>IF(B36+B37+B38+B39+B40+B41-C36-C37-C38-C39-C40-C41&gt;0,B36+B37+B38+B39+B40+B41-C36-C37-C38-C39-C40-C41,0)</f>
        <v>0</v>
      </c>
      <c r="C35" s="9">
        <f>IF(C36+C37+C38+C39+C40+C41-B36-B37-B38-B39-B40-B41&gt;0,C36+C37+C38+C39+C40+C41-B36-B37-B38-B39-B40-B41,0)</f>
        <v>0</v>
      </c>
    </row>
    <row r="36" spans="1:3" ht="11.25" customHeight="1" x14ac:dyDescent="0.2">
      <c r="A36" s="11" t="s">
        <v>33</v>
      </c>
      <c r="B36" s="12">
        <v>0</v>
      </c>
      <c r="C36" s="12">
        <v>0</v>
      </c>
    </row>
    <row r="37" spans="1:3" ht="11.25" customHeight="1" x14ac:dyDescent="0.2">
      <c r="A37" s="11" t="s">
        <v>34</v>
      </c>
      <c r="B37" s="12">
        <v>0</v>
      </c>
      <c r="C37" s="12">
        <v>0</v>
      </c>
    </row>
    <row r="38" spans="1:3" ht="11.25" customHeight="1" x14ac:dyDescent="0.2">
      <c r="A38" s="11" t="s">
        <v>35</v>
      </c>
      <c r="B38" s="12">
        <v>0</v>
      </c>
      <c r="C38" s="12">
        <v>0</v>
      </c>
    </row>
    <row r="39" spans="1:3" ht="11.25" customHeight="1" x14ac:dyDescent="0.2">
      <c r="A39" s="11" t="s">
        <v>36</v>
      </c>
      <c r="B39" s="12">
        <v>0</v>
      </c>
      <c r="C39" s="12">
        <v>0</v>
      </c>
    </row>
    <row r="40" spans="1:3" ht="11.25" customHeight="1" x14ac:dyDescent="0.2">
      <c r="A40" s="11" t="s">
        <v>37</v>
      </c>
      <c r="B40" s="12">
        <v>0</v>
      </c>
      <c r="C40" s="12">
        <v>0</v>
      </c>
    </row>
    <row r="41" spans="1:3" ht="11.25" customHeight="1" x14ac:dyDescent="0.2">
      <c r="A41" s="11" t="s">
        <v>38</v>
      </c>
      <c r="B41" s="12">
        <v>0</v>
      </c>
      <c r="C41" s="12">
        <v>0</v>
      </c>
    </row>
    <row r="42" spans="1:3" ht="11.25" customHeight="1" x14ac:dyDescent="0.2">
      <c r="A42" s="13"/>
      <c r="B42" s="12"/>
      <c r="C42" s="12"/>
    </row>
    <row r="43" spans="1:3" s="4" customFormat="1" ht="11.25" customHeight="1" x14ac:dyDescent="0.2">
      <c r="A43" s="8" t="s">
        <v>39</v>
      </c>
      <c r="B43" s="9">
        <f>IF(B45+B50+B57-C45-C50-C57&gt;0,B45+B50+B57-C45-C50-C57,0)</f>
        <v>44871721.010000005</v>
      </c>
      <c r="C43" s="9">
        <f>IF(C45+C50+C57-B45-B50-B57&gt;0,C45+C50+C57-B45-B50-B57,0)</f>
        <v>0</v>
      </c>
    </row>
    <row r="44" spans="1:3" s="4" customFormat="1" ht="11.25" customHeight="1" x14ac:dyDescent="0.2">
      <c r="A44" s="8"/>
      <c r="B44" s="12"/>
      <c r="C44" s="12"/>
    </row>
    <row r="45" spans="1:3" ht="11.25" customHeight="1" x14ac:dyDescent="0.2">
      <c r="A45" s="10" t="s">
        <v>40</v>
      </c>
      <c r="B45" s="9">
        <f>IF(B46+B47+B48-C46-C47-C48&gt;0,B46+B47+B48-C46-C47-C48,0)</f>
        <v>1675959.0400000066</v>
      </c>
      <c r="C45" s="9">
        <f>IF(C46+C47+C48-B46-B47-B48&gt;0,C46+C47+C48-B46-B47-B48,0)</f>
        <v>0</v>
      </c>
    </row>
    <row r="46" spans="1:3" ht="11.25" customHeight="1" x14ac:dyDescent="0.2">
      <c r="A46" s="11" t="s">
        <v>41</v>
      </c>
      <c r="B46" s="12">
        <v>0</v>
      </c>
      <c r="C46" s="12">
        <v>0</v>
      </c>
    </row>
    <row r="47" spans="1:3" ht="11.25" customHeight="1" x14ac:dyDescent="0.2">
      <c r="A47" s="11" t="s">
        <v>42</v>
      </c>
      <c r="B47" s="12">
        <v>1675959.0400000066</v>
      </c>
      <c r="C47" s="12">
        <v>0</v>
      </c>
    </row>
    <row r="48" spans="1:3" ht="11.25" customHeight="1" x14ac:dyDescent="0.2">
      <c r="A48" s="11" t="s">
        <v>43</v>
      </c>
      <c r="B48" s="12">
        <v>0</v>
      </c>
      <c r="C48" s="12">
        <v>0</v>
      </c>
    </row>
    <row r="49" spans="1:3" ht="11.25" customHeight="1" x14ac:dyDescent="0.2">
      <c r="A49" s="13"/>
      <c r="B49" s="12"/>
      <c r="C49" s="12"/>
    </row>
    <row r="50" spans="1:3" ht="11.25" customHeight="1" x14ac:dyDescent="0.2">
      <c r="A50" s="10" t="s">
        <v>44</v>
      </c>
      <c r="B50" s="9">
        <f>IF(B51+B52+B53+B54+B55-C51-C52-C53-C54-C55&gt;0,B51+B52+B53+B54+B55-C51-C52-C53-C54-C55,0)</f>
        <v>43195761.969999999</v>
      </c>
      <c r="C50" s="9">
        <f>IF(C51+C52+C53+C54+C55-B51-B52-B53-B54-B55&gt;0,C51+C52+C53+C54+C55-B51-B52-B53-B54-B55,0)</f>
        <v>0</v>
      </c>
    </row>
    <row r="51" spans="1:3" ht="11.25" customHeight="1" x14ac:dyDescent="0.2">
      <c r="A51" s="11" t="s">
        <v>45</v>
      </c>
      <c r="B51" s="12">
        <v>43538066.579999998</v>
      </c>
      <c r="C51" s="12">
        <v>0</v>
      </c>
    </row>
    <row r="52" spans="1:3" ht="11.25" customHeight="1" x14ac:dyDescent="0.2">
      <c r="A52" s="11" t="s">
        <v>46</v>
      </c>
      <c r="B52" s="12">
        <v>0</v>
      </c>
      <c r="C52" s="12">
        <v>0</v>
      </c>
    </row>
    <row r="53" spans="1:3" ht="11.25" customHeight="1" x14ac:dyDescent="0.2">
      <c r="A53" s="11" t="s">
        <v>47</v>
      </c>
      <c r="B53" s="12">
        <v>0</v>
      </c>
      <c r="C53" s="12">
        <v>0</v>
      </c>
    </row>
    <row r="54" spans="1:3" ht="11.25" customHeight="1" x14ac:dyDescent="0.2">
      <c r="A54" s="11" t="s">
        <v>48</v>
      </c>
      <c r="B54" s="12">
        <v>0</v>
      </c>
      <c r="C54" s="12">
        <v>0</v>
      </c>
    </row>
    <row r="55" spans="1:3" ht="11.25" customHeight="1" x14ac:dyDescent="0.2">
      <c r="A55" s="11" t="s">
        <v>49</v>
      </c>
      <c r="B55" s="12">
        <v>0</v>
      </c>
      <c r="C55" s="12">
        <v>342304.6100000001</v>
      </c>
    </row>
    <row r="56" spans="1:3" ht="11.25" customHeight="1" x14ac:dyDescent="0.2">
      <c r="A56" s="13"/>
      <c r="B56" s="12"/>
      <c r="C56" s="12"/>
    </row>
    <row r="57" spans="1:3" ht="11.25" customHeight="1" x14ac:dyDescent="0.2">
      <c r="A57" s="10" t="s">
        <v>50</v>
      </c>
      <c r="B57" s="9">
        <f>IF(B58+B59-C58-C59&gt;0,B58+B59-C58-C59,0)</f>
        <v>0</v>
      </c>
      <c r="C57" s="9">
        <f>IF(C58+C59-B58-B59&gt;0,C58+C59-B58-B59,0)</f>
        <v>0</v>
      </c>
    </row>
    <row r="58" spans="1:3" ht="11.25" customHeight="1" x14ac:dyDescent="0.2">
      <c r="A58" s="11" t="s">
        <v>51</v>
      </c>
      <c r="B58" s="12">
        <v>0</v>
      </c>
      <c r="C58" s="12">
        <v>0</v>
      </c>
    </row>
    <row r="59" spans="1:3" ht="11.25" customHeight="1" x14ac:dyDescent="0.2">
      <c r="A59" s="11" t="s">
        <v>52</v>
      </c>
      <c r="B59" s="12">
        <v>0</v>
      </c>
      <c r="C59" s="12">
        <v>0</v>
      </c>
    </row>
    <row r="60" spans="1:3" ht="11.25" customHeight="1" x14ac:dyDescent="0.2">
      <c r="A60" s="14"/>
      <c r="B60" s="12"/>
      <c r="C60" s="12"/>
    </row>
    <row r="62" spans="1:3" ht="27" customHeight="1" x14ac:dyDescent="0.2">
      <c r="A62" s="18" t="s">
        <v>53</v>
      </c>
      <c r="B62" s="19"/>
      <c r="C62" s="19"/>
    </row>
    <row r="69" spans="2:2" x14ac:dyDescent="0.2">
      <c r="B69" s="5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F4D3CCCD0CFC8E48A23B0770796809E1" ma:contentTypeVersion="5" ma:contentTypeDescription="Crear nuevo documento." ma:contentTypeScope="" ma:versionID="9c1a2be8657623d37847e3b4720cee4d">
  <xsd:schema xmlns:xsd="http://www.w3.org/2001/XMLSchema" xmlns:xs="http://www.w3.org/2001/XMLSchema" xmlns:p="http://schemas.microsoft.com/office/2006/metadata/properties" xmlns:ns2="0c865bf4-0f22-4e4d-b041-7b0c1657e5a8" targetNamespace="http://schemas.microsoft.com/office/2006/metadata/properties" ma:root="true" ma:fieldsID="b0fa4994ab7731d234178ab429646a80" ns2:_="">
    <xsd:import namespace="0c865bf4-0f22-4e4d-b041-7b0c1657e5a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SearchProperties" minOccurs="0"/>
                <xsd:element ref="ns2:MediaLengthInSeconds" minOccurs="0"/>
                <xsd:element ref="ns2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865bf4-0f22-4e4d-b041-7b0c1657e5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SearchProperties" ma:index="10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LengthInSeconds" ma:index="11" nillable="true" ma:displayName="MediaLengthInSeconds" ma:hidden="true" ma:internalName="MediaLengthInSeconds" ma:readOnly="true">
      <xsd:simpleType>
        <xsd:restriction base="dms:Unknown"/>
      </xsd:simpleType>
    </xsd:element>
    <xsd:element name="MediaServiceDateTaken" ma:index="12" nillable="true" ma:displayName="MediaServiceDateTaken" ma:hidden="true" ma:indexed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04E8FE4B-AEFE-4C3B-B2EF-CB9D042EB9A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865bf4-0f22-4e4d-b041-7b0c1657e5a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Manager/>
  <Company>HP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acorona</dc:creator>
  <cp:keywords/>
  <dc:description/>
  <cp:lastModifiedBy>Carlo Mota</cp:lastModifiedBy>
  <cp:revision/>
  <cp:lastPrinted>2023-10-13T16:51:34Z</cp:lastPrinted>
  <dcterms:created xsi:type="dcterms:W3CDTF">2012-12-11T20:26:08Z</dcterms:created>
  <dcterms:modified xsi:type="dcterms:W3CDTF">2024-02-13T14:23:53Z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0x010100F4D3CCCD0CFC8E48A23B0770796809E1</vt:lpwstr>
  </property>
</Properties>
</file>